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15480" windowHeight="10260" activeTab="0"/>
  </bookViews>
  <sheets>
    <sheet name="09.07.2014" sheetId="1" r:id="rId1"/>
  </sheets>
  <definedNames>
    <definedName name="_xlnm.Print_Titles" localSheetId="0">'09.07.2014'!$A:$C</definedName>
    <definedName name="_xlnm.Print_Area" localSheetId="0">'09.07.2014'!$A$2:$G$109</definedName>
  </definedNames>
  <calcPr fullCalcOnLoad="1"/>
</workbook>
</file>

<file path=xl/sharedStrings.xml><?xml version="1.0" encoding="utf-8"?>
<sst xmlns="http://schemas.openxmlformats.org/spreadsheetml/2006/main" count="211" uniqueCount="130">
  <si>
    <t>№ п/п</t>
  </si>
  <si>
    <t>Наименование работ</t>
  </si>
  <si>
    <t>ед. измер.</t>
  </si>
  <si>
    <t>РЕМОНТ КОТЕЛЬНЫХ</t>
  </si>
  <si>
    <t>1.1.</t>
  </si>
  <si>
    <t>Ремонт котлов</t>
  </si>
  <si>
    <t>ед.</t>
  </si>
  <si>
    <t>тыс. руб кв. м</t>
  </si>
  <si>
    <t>1.2.</t>
  </si>
  <si>
    <t>Ремонт вспомогательного оборудования</t>
  </si>
  <si>
    <t>1.3.</t>
  </si>
  <si>
    <t>Замена котлов</t>
  </si>
  <si>
    <t>1.4.</t>
  </si>
  <si>
    <t>Ремонт ведомственных котельных</t>
  </si>
  <si>
    <t>ВСЕГО</t>
  </si>
  <si>
    <t>Итого:</t>
  </si>
  <si>
    <t xml:space="preserve">Прирост относительно прошлой недели </t>
  </si>
  <si>
    <t>ед</t>
  </si>
  <si>
    <t>РЕМОНТ НАРУЖНЫХ ИНЖЕНЕРНЫХ СЕТЕЙ</t>
  </si>
  <si>
    <t>2.1.</t>
  </si>
  <si>
    <t>Ремонт тепловых сетей</t>
  </si>
  <si>
    <t>м.п.</t>
  </si>
  <si>
    <t>2.2.</t>
  </si>
  <si>
    <t>Ремонт линий электропередач</t>
  </si>
  <si>
    <t>2.3.</t>
  </si>
  <si>
    <t>Ремонт ТП</t>
  </si>
  <si>
    <t>2.4.</t>
  </si>
  <si>
    <t>Ремонт системы водоснабжения, водозаборов</t>
  </si>
  <si>
    <t>2.5.</t>
  </si>
  <si>
    <t>Ремонт системы канализации</t>
  </si>
  <si>
    <t>тыс.руб</t>
  </si>
  <si>
    <t>Прирост относительно прошлой недели</t>
  </si>
  <si>
    <t>ПОДГОТОВКА ЖИЛИЩНОГО ФОНДА</t>
  </si>
  <si>
    <t>3.1.</t>
  </si>
  <si>
    <t>Промывка системы ЦО</t>
  </si>
  <si>
    <t>дом</t>
  </si>
  <si>
    <t>3.2.</t>
  </si>
  <si>
    <t>Ремонт системы ЦО</t>
  </si>
  <si>
    <t>3.3.</t>
  </si>
  <si>
    <t>Опрессовка системы ЦО</t>
  </si>
  <si>
    <t>3.4.</t>
  </si>
  <si>
    <t>Ремонт узлов управления</t>
  </si>
  <si>
    <t>3.5.</t>
  </si>
  <si>
    <t>Форма № 8</t>
  </si>
  <si>
    <t>3.6.</t>
  </si>
  <si>
    <t>Ремонт систем ХВС, ГВС, канализации</t>
  </si>
  <si>
    <t>3.7.</t>
  </si>
  <si>
    <t>Изоляция трубопроводов ЦО</t>
  </si>
  <si>
    <t>3.8.</t>
  </si>
  <si>
    <t>Ремонт электрощитовых</t>
  </si>
  <si>
    <t>3.9.</t>
  </si>
  <si>
    <t>Ремонт электропроводки</t>
  </si>
  <si>
    <t>3.10.</t>
  </si>
  <si>
    <t>Ремонт кровли</t>
  </si>
  <si>
    <t>кв. м</t>
  </si>
  <si>
    <t>3.11.</t>
  </si>
  <si>
    <t xml:space="preserve">Ремонт м/п швов </t>
  </si>
  <si>
    <t>3.12.</t>
  </si>
  <si>
    <t>Ремонт фасадов</t>
  </si>
  <si>
    <t>3.13.</t>
  </si>
  <si>
    <t>Ремонт входных дверей</t>
  </si>
  <si>
    <t>3.14.</t>
  </si>
  <si>
    <t>Ремонт отмостки</t>
  </si>
  <si>
    <t>3.15.</t>
  </si>
  <si>
    <t>Ремонт ДВК</t>
  </si>
  <si>
    <t>3.16.</t>
  </si>
  <si>
    <t>Паспорт готовности (ГЖИ)</t>
  </si>
  <si>
    <t>3.17.</t>
  </si>
  <si>
    <t>Ремонт дворовых санузлов (подъездов)</t>
  </si>
  <si>
    <t>3.18.</t>
  </si>
  <si>
    <t>СОЗДАНИЕ ЗАПАСОВ ТОПЛИВА</t>
  </si>
  <si>
    <t>4.1.</t>
  </si>
  <si>
    <t>Мазут</t>
  </si>
  <si>
    <t>тыс.тонн</t>
  </si>
  <si>
    <t>4.2.</t>
  </si>
  <si>
    <t>Уголь</t>
  </si>
  <si>
    <t>4.3.</t>
  </si>
  <si>
    <t>Дрова</t>
  </si>
  <si>
    <t>тыс.куб.м</t>
  </si>
  <si>
    <t>4.4.</t>
  </si>
  <si>
    <t>Печное топливо</t>
  </si>
  <si>
    <t>БЛАГОУСТРОЙСТВО</t>
  </si>
  <si>
    <t>5.1.</t>
  </si>
  <si>
    <t>Уборочная техника</t>
  </si>
  <si>
    <t>5.2.</t>
  </si>
  <si>
    <t>Заготовка песко-соляной смеси</t>
  </si>
  <si>
    <t>тонн</t>
  </si>
  <si>
    <t>Прочие виды работ</t>
  </si>
  <si>
    <t>ДЕНЕЖНЫЕ СРЕДСТВА</t>
  </si>
  <si>
    <t xml:space="preserve">тыс. руб </t>
  </si>
  <si>
    <t>Непокрытые денежные средства</t>
  </si>
  <si>
    <t>%            по                 натур. ед.</t>
  </si>
  <si>
    <r>
      <t xml:space="preserve">Общий процент выполнения в натуральном выражении </t>
    </r>
    <r>
      <rPr>
        <b/>
        <i/>
        <u val="single"/>
        <sz val="11"/>
        <rFont val="Arial Cyr"/>
        <family val="0"/>
      </rPr>
      <t>без установки приборов учёта</t>
    </r>
    <r>
      <rPr>
        <b/>
        <i/>
        <sz val="11"/>
        <rFont val="Arial Cyr"/>
        <family val="0"/>
      </rPr>
      <t xml:space="preserve">, </t>
    </r>
    <r>
      <rPr>
        <b/>
        <i/>
        <u val="single"/>
        <sz val="11"/>
        <rFont val="Arial Cyr"/>
        <family val="0"/>
      </rPr>
      <t>закупок топлива</t>
    </r>
    <r>
      <rPr>
        <b/>
        <i/>
        <sz val="11"/>
        <rFont val="Arial Cyr"/>
        <family val="0"/>
      </rPr>
      <t xml:space="preserve"> и </t>
    </r>
    <r>
      <rPr>
        <b/>
        <i/>
        <u val="single"/>
        <sz val="11"/>
        <rFont val="Arial Cyr"/>
        <family val="0"/>
      </rPr>
      <t>благоустройства</t>
    </r>
  </si>
  <si>
    <t>2.6.</t>
  </si>
  <si>
    <t>Проведение гидравлических испытаний (план-обнаружено порывов,ед; факт-устранено порывов,ед.)</t>
  </si>
  <si>
    <t>весенн. гидр. исп.</t>
  </si>
  <si>
    <t>осен. гидр. исп.</t>
  </si>
  <si>
    <t>3.19.</t>
  </si>
  <si>
    <t>тыс. руб</t>
  </si>
  <si>
    <t>3.20.</t>
  </si>
  <si>
    <t>СОЗДАНИЕ ЗАПАСОВ МТР</t>
  </si>
  <si>
    <t>6.1.</t>
  </si>
  <si>
    <t>6.2.</t>
  </si>
  <si>
    <t>6.3.</t>
  </si>
  <si>
    <t>Запасы МТР по водоснабжению</t>
  </si>
  <si>
    <t>Запасы МТР по теплоснабжению</t>
  </si>
  <si>
    <t>Запасы МТР по электроснабжению</t>
  </si>
  <si>
    <t>Отставание от графика, %                          ("-" опережение графика)</t>
  </si>
  <si>
    <t>Установка приборов учёта в бюджетных учреждениях (по плану на 2012 год)</t>
  </si>
  <si>
    <t>Установка общедомовых приборов учёта в МКЖД  (по плану на 2013 год)</t>
  </si>
  <si>
    <t>Приобретение резервных источников электроснаб. (ДЭС, БЭС и т.д., по плану на 2013г.)</t>
  </si>
  <si>
    <t>план рем.</t>
  </si>
  <si>
    <t>факт рем.</t>
  </si>
  <si>
    <t>% рем.</t>
  </si>
  <si>
    <t>общее кол-во, протяженность</t>
  </si>
  <si>
    <t>ОПЕРАТИВНЫЕ ДАННЫЕ ПО ПОДГОТОВКЕ ЖИЛИЩНО-КОММУНАЛЬНОГО ХОЗЯЙСТВА ОБЛАСТИ К ОТОПИТЕЛЬНОМУ СЕЗОНУ 2014-2015гг.</t>
  </si>
  <si>
    <t>Наименование МО Радищевский район</t>
  </si>
  <si>
    <t xml:space="preserve">  </t>
  </si>
  <si>
    <t>порывы не обнаружены</t>
  </si>
  <si>
    <t xml:space="preserve">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</si>
  <si>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</si>
  <si>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в мае- 10%</t>
  </si>
  <si>
    <t>в июле 35%, с нарастающим итогом 80%;</t>
  </si>
  <si>
    <t>в августе -20%, с нарастающим итогом 100%.</t>
  </si>
  <si>
    <t>Плановое значение:</t>
  </si>
  <si>
    <t>ф</t>
  </si>
  <si>
    <t>фактическое значение</t>
  </si>
  <si>
    <t>технико-экономическое задание по углю  будет размещено 01.07.2014г на сайте района,до 08.07.2014г сбор заявок,14.07.2014г торги и 25.07.2014г оринтировочно срок подписания контракта на приобретение угля.</t>
  </si>
  <si>
    <t xml:space="preserve">в июне -35%,с нарастающим итогом 45 %              </t>
  </si>
  <si>
    <t>на 09.07.2014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</si>
</sst>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  <numFmt numFmtId="171" formatCode="0.00000"/>
    <numFmt numFmtId="172" formatCode="0.0%"/>
    <numFmt numFmtId="173" formatCode="0.00;[Red]0.00"/>
    <numFmt numFmtId="174" formatCode="[$-FC19]d\ mmmm\ yyyy\ &quot;г.&quot;"/>
    <numFmt numFmtId="175" formatCode="000000"/>
  </numFmts>
  <fonts count="52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Arial Cyr"/>
      <family val="0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 Cyr"/>
      <family val="0"/>
    </font>
    <font>
      <sz val="11"/>
      <color indexed="9"/>
      <name val="Arial Cyr"/>
      <family val="0"/>
    </font>
    <font>
      <b/>
      <i/>
      <u val="single"/>
      <sz val="11"/>
      <name val="Arial Cyr"/>
      <family val="0"/>
    </font>
    <font>
      <b/>
      <i/>
      <sz val="11"/>
      <name val="Arial Cyr"/>
      <family val="0"/>
    </font>
    <font>
      <sz val="14"/>
      <name val="Arial Cyr"/>
      <family val="0"/>
    </font>
    <font>
      <b/>
      <sz val="12"/>
      <name val="Arial Cyr"/>
      <family val="0"/>
    </font>
    <font>
      <b/>
      <sz val="12"/>
      <color indexed="9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4" fillId="33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vertical="top" wrapText="1"/>
    </xf>
    <xf numFmtId="0" fontId="5" fillId="34" borderId="10" xfId="0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center" vertical="center"/>
    </xf>
    <xf numFmtId="172" fontId="3" fillId="34" borderId="10" xfId="57" applyNumberFormat="1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0" fillId="33" borderId="0" xfId="0" applyFill="1" applyAlignment="1">
      <alignment/>
    </xf>
    <xf numFmtId="0" fontId="4" fillId="35" borderId="10" xfId="0" applyFont="1" applyFill="1" applyBorder="1" applyAlignment="1">
      <alignment horizontal="center" vertical="center"/>
    </xf>
    <xf numFmtId="0" fontId="0" fillId="35" borderId="0" xfId="0" applyFill="1" applyAlignment="1">
      <alignment/>
    </xf>
    <xf numFmtId="0" fontId="4" fillId="34" borderId="10" xfId="0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/>
    </xf>
    <xf numFmtId="0" fontId="13" fillId="36" borderId="10" xfId="0" applyFont="1" applyFill="1" applyBorder="1" applyAlignment="1">
      <alignment horizontal="center" vertical="center" wrapText="1"/>
    </xf>
    <xf numFmtId="0" fontId="13" fillId="36" borderId="10" xfId="0" applyFont="1" applyFill="1" applyBorder="1" applyAlignment="1">
      <alignment/>
    </xf>
    <xf numFmtId="172" fontId="13" fillId="37" borderId="10" xfId="0" applyNumberFormat="1" applyFont="1" applyFill="1" applyBorder="1" applyAlignment="1">
      <alignment/>
    </xf>
    <xf numFmtId="0" fontId="0" fillId="36" borderId="0" xfId="0" applyFill="1" applyAlignment="1">
      <alignment/>
    </xf>
    <xf numFmtId="0" fontId="14" fillId="0" borderId="0" xfId="0" applyFont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/>
    </xf>
    <xf numFmtId="172" fontId="3" fillId="33" borderId="10" xfId="57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168" fontId="15" fillId="0" borderId="0" xfId="0" applyNumberFormat="1" applyFont="1" applyFill="1" applyAlignment="1">
      <alignment horizontal="center" vertical="center"/>
    </xf>
    <xf numFmtId="168" fontId="15" fillId="0" borderId="0" xfId="0" applyNumberFormat="1" applyFont="1" applyAlignment="1">
      <alignment horizontal="center" vertical="center"/>
    </xf>
    <xf numFmtId="168" fontId="16" fillId="0" borderId="0" xfId="0" applyNumberFormat="1" applyFont="1" applyFill="1" applyAlignment="1">
      <alignment horizontal="center" vertical="center"/>
    </xf>
    <xf numFmtId="172" fontId="3" fillId="0" borderId="10" xfId="57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0" fontId="4" fillId="38" borderId="10" xfId="0" applyFont="1" applyFill="1" applyBorder="1" applyAlignment="1">
      <alignment horizontal="center" vertical="center"/>
    </xf>
    <xf numFmtId="0" fontId="4" fillId="38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6" fillId="39" borderId="10" xfId="0" applyFont="1" applyFill="1" applyBorder="1" applyAlignment="1">
      <alignment horizontal="center" vertical="top" wrapText="1"/>
    </xf>
    <xf numFmtId="14" fontId="3" fillId="0" borderId="0" xfId="0" applyNumberFormat="1" applyFont="1" applyFill="1" applyBorder="1" applyAlignment="1">
      <alignment horizontal="left" vertical="center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7" fillId="38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textRotation="90"/>
    </xf>
    <xf numFmtId="0" fontId="6" fillId="0" borderId="10" xfId="0" applyFont="1" applyBorder="1" applyAlignment="1">
      <alignment horizontal="center" vertical="top" wrapText="1"/>
    </xf>
    <xf numFmtId="172" fontId="3" fillId="0" borderId="10" xfId="57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right" vertical="top" wrapText="1"/>
    </xf>
    <xf numFmtId="0" fontId="4" fillId="40" borderId="10" xfId="0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vertical="top" wrapText="1"/>
    </xf>
    <xf numFmtId="172" fontId="3" fillId="35" borderId="10" xfId="57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68" fontId="4" fillId="33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top" wrapText="1"/>
    </xf>
    <xf numFmtId="0" fontId="5" fillId="40" borderId="10" xfId="0" applyFont="1" applyFill="1" applyBorder="1" applyAlignment="1">
      <alignment horizontal="right" vertical="top" wrapText="1"/>
    </xf>
    <xf numFmtId="0" fontId="6" fillId="40" borderId="10" xfId="0" applyFont="1" applyFill="1" applyBorder="1" applyAlignment="1">
      <alignment horizontal="center" vertical="top" wrapText="1"/>
    </xf>
    <xf numFmtId="0" fontId="11" fillId="33" borderId="10" xfId="0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39" borderId="10" xfId="0" applyFont="1" applyFill="1" applyBorder="1" applyAlignment="1">
      <alignment horizontal="center" vertical="center" wrapText="1"/>
    </xf>
    <xf numFmtId="0" fontId="4" fillId="4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right" vertical="top" wrapText="1"/>
    </xf>
    <xf numFmtId="0" fontId="4" fillId="41" borderId="10" xfId="0" applyFont="1" applyFill="1" applyBorder="1" applyAlignment="1">
      <alignment horizontal="center" vertical="center"/>
    </xf>
    <xf numFmtId="0" fontId="5" fillId="41" borderId="10" xfId="0" applyFont="1" applyFill="1" applyBorder="1" applyAlignment="1">
      <alignment horizontal="left" vertical="top"/>
    </xf>
    <xf numFmtId="0" fontId="5" fillId="41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1" fontId="3" fillId="0" borderId="10" xfId="0" applyNumberFormat="1" applyFont="1" applyFill="1" applyBorder="1" applyAlignment="1">
      <alignment horizontal="center" vertical="center"/>
    </xf>
    <xf numFmtId="0" fontId="13" fillId="39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7" fillId="38" borderId="10" xfId="0" applyFont="1" applyFill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72" fontId="3" fillId="38" borderId="10" xfId="57" applyNumberFormat="1" applyFont="1" applyFill="1" applyBorder="1" applyAlignment="1">
      <alignment horizontal="center" vertical="center"/>
    </xf>
    <xf numFmtId="172" fontId="3" fillId="42" borderId="10" xfId="57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vertical="center" wrapText="1"/>
    </xf>
    <xf numFmtId="10" fontId="0" fillId="0" borderId="0" xfId="0" applyNumberFormat="1" applyFill="1" applyAlignment="1">
      <alignment/>
    </xf>
    <xf numFmtId="0" fontId="0" fillId="0" borderId="0" xfId="0" applyAlignment="1">
      <alignment horizontal="center" wrapText="1"/>
    </xf>
    <xf numFmtId="16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textRotation="90"/>
    </xf>
    <xf numFmtId="0" fontId="8" fillId="0" borderId="10" xfId="0" applyFont="1" applyBorder="1" applyAlignment="1">
      <alignment vertical="top" wrapText="1"/>
    </xf>
    <xf numFmtId="0" fontId="5" fillId="33" borderId="13" xfId="0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/>
    </xf>
    <xf numFmtId="0" fontId="13" fillId="36" borderId="10" xfId="0" applyFont="1" applyFill="1" applyBorder="1" applyAlignment="1">
      <alignment wrapText="1"/>
    </xf>
    <xf numFmtId="0" fontId="15" fillId="0" borderId="14" xfId="0" applyFont="1" applyBorder="1" applyAlignment="1">
      <alignment horizontal="center" vertical="center" wrapText="1"/>
    </xf>
    <xf numFmtId="0" fontId="17" fillId="0" borderId="0" xfId="0" applyNumberFormat="1" applyFont="1" applyAlignment="1">
      <alignment wrapText="1"/>
    </xf>
    <xf numFmtId="0" fontId="3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O108"/>
  <sheetViews>
    <sheetView tabSelected="1" view="pageBreakPreview" zoomScale="75" zoomScaleNormal="70" zoomScaleSheetLayoutView="75" zoomScalePageLayoutView="0" workbookViewId="0" topLeftCell="A1">
      <pane xSplit="3" ySplit="5" topLeftCell="D9" activePane="bottomRight" state="frozen"/>
      <selection pane="topLeft" activeCell="A1" sqref="A1"/>
      <selection pane="topRight" activeCell="D1" sqref="D1"/>
      <selection pane="bottomLeft" activeCell="A6" sqref="A6"/>
      <selection pane="bottomRight" activeCell="B3" sqref="B3"/>
    </sheetView>
  </sheetViews>
  <sheetFormatPr defaultColWidth="9.00390625" defaultRowHeight="12.75"/>
  <cols>
    <col min="1" max="1" width="6.125" style="0" customWidth="1"/>
    <col min="2" max="2" width="103.00390625" style="0" customWidth="1"/>
    <col min="3" max="3" width="12.25390625" style="0" customWidth="1"/>
    <col min="4" max="4" width="10.625" style="0" customWidth="1"/>
    <col min="5" max="5" width="10.625" style="1" customWidth="1"/>
    <col min="6" max="7" width="10.625" style="0" customWidth="1"/>
  </cols>
  <sheetData>
    <row r="1" spans="6:7" ht="12.75">
      <c r="F1" s="1"/>
      <c r="G1" s="1"/>
    </row>
    <row r="2" spans="1:7" ht="15">
      <c r="A2" s="2"/>
      <c r="B2" s="35" t="s">
        <v>115</v>
      </c>
      <c r="C2" s="35"/>
      <c r="D2" s="35"/>
      <c r="E2" s="35"/>
      <c r="F2" s="35"/>
      <c r="G2" s="35"/>
    </row>
    <row r="3" spans="1:7" ht="19.5" customHeight="1">
      <c r="A3" s="2"/>
      <c r="B3" s="37" t="s">
        <v>129</v>
      </c>
      <c r="C3" s="38"/>
      <c r="D3" s="38"/>
      <c r="E3" s="39"/>
      <c r="F3" s="40"/>
      <c r="G3" s="39"/>
    </row>
    <row r="4" spans="1:7" s="32" customFormat="1" ht="51.75" customHeight="1">
      <c r="A4" s="93" t="s">
        <v>0</v>
      </c>
      <c r="B4" s="93" t="s">
        <v>1</v>
      </c>
      <c r="C4" s="94" t="s">
        <v>2</v>
      </c>
      <c r="D4" s="90" t="s">
        <v>116</v>
      </c>
      <c r="E4" s="91"/>
      <c r="F4" s="91"/>
      <c r="G4" s="92"/>
    </row>
    <row r="5" spans="1:7" ht="63" customHeight="1">
      <c r="A5" s="93"/>
      <c r="B5" s="93"/>
      <c r="C5" s="94"/>
      <c r="D5" s="42" t="s">
        <v>114</v>
      </c>
      <c r="E5" s="42" t="s">
        <v>111</v>
      </c>
      <c r="F5" s="42" t="s">
        <v>112</v>
      </c>
      <c r="G5" s="42" t="s">
        <v>113</v>
      </c>
    </row>
    <row r="6" spans="1:7" ht="17.25" customHeight="1">
      <c r="A6" s="79">
        <v>1</v>
      </c>
      <c r="B6" s="79">
        <v>2</v>
      </c>
      <c r="C6" s="42">
        <v>3</v>
      </c>
      <c r="D6" s="42">
        <v>4</v>
      </c>
      <c r="E6" s="42">
        <v>5</v>
      </c>
      <c r="F6" s="42">
        <v>6</v>
      </c>
      <c r="G6" s="42">
        <v>7</v>
      </c>
    </row>
    <row r="7" spans="1:7" ht="15">
      <c r="A7" s="43"/>
      <c r="B7" s="44" t="s">
        <v>3</v>
      </c>
      <c r="C7" s="45"/>
      <c r="D7" s="45"/>
      <c r="E7" s="43"/>
      <c r="F7" s="43"/>
      <c r="G7" s="43"/>
    </row>
    <row r="8" spans="1:7" ht="15" customHeight="1">
      <c r="A8" s="87" t="s">
        <v>4</v>
      </c>
      <c r="B8" s="89" t="s">
        <v>5</v>
      </c>
      <c r="C8" s="46" t="s">
        <v>6</v>
      </c>
      <c r="D8" s="46">
        <v>53</v>
      </c>
      <c r="E8" s="5">
        <v>3</v>
      </c>
      <c r="F8" s="17">
        <v>2</v>
      </c>
      <c r="G8" s="81">
        <f>F8/E8</f>
        <v>0.6666666666666666</v>
      </c>
    </row>
    <row r="9" spans="1:7" ht="15" customHeight="1">
      <c r="A9" s="88"/>
      <c r="B9" s="89"/>
      <c r="C9" s="46" t="s">
        <v>7</v>
      </c>
      <c r="D9" s="36"/>
      <c r="E9" s="24">
        <v>26</v>
      </c>
      <c r="F9" s="17">
        <v>17.4</v>
      </c>
      <c r="G9" s="81">
        <f>F9/E9</f>
        <v>0.6692307692307692</v>
      </c>
    </row>
    <row r="10" spans="1:7" ht="12.75" customHeight="1">
      <c r="A10" s="88" t="s">
        <v>8</v>
      </c>
      <c r="B10" s="95" t="s">
        <v>9</v>
      </c>
      <c r="C10" s="46" t="s">
        <v>6</v>
      </c>
      <c r="D10" s="46">
        <v>70</v>
      </c>
      <c r="E10" s="5">
        <v>10</v>
      </c>
      <c r="F10" s="17">
        <v>10</v>
      </c>
      <c r="G10" s="81">
        <f>F10/E10</f>
        <v>1</v>
      </c>
    </row>
    <row r="11" spans="1:7" ht="13.5" customHeight="1">
      <c r="A11" s="88"/>
      <c r="B11" s="95"/>
      <c r="C11" s="46" t="s">
        <v>7</v>
      </c>
      <c r="D11" s="36"/>
      <c r="E11" s="5">
        <v>21</v>
      </c>
      <c r="F11" s="41">
        <f>E11/E10*F10</f>
        <v>21</v>
      </c>
      <c r="G11" s="47">
        <f>F11/E11</f>
        <v>1</v>
      </c>
    </row>
    <row r="12" spans="1:7" ht="13.5" customHeight="1">
      <c r="A12" s="88" t="s">
        <v>10</v>
      </c>
      <c r="B12" s="95" t="s">
        <v>11</v>
      </c>
      <c r="C12" s="46" t="s">
        <v>6</v>
      </c>
      <c r="D12" s="46">
        <v>53</v>
      </c>
      <c r="E12" s="24">
        <v>1</v>
      </c>
      <c r="F12" s="17"/>
      <c r="G12" s="81">
        <v>0</v>
      </c>
    </row>
    <row r="13" spans="1:7" ht="12.75" customHeight="1">
      <c r="A13" s="88"/>
      <c r="B13" s="95"/>
      <c r="C13" s="46" t="s">
        <v>7</v>
      </c>
      <c r="D13" s="36"/>
      <c r="E13" s="5">
        <v>65</v>
      </c>
      <c r="F13" s="17"/>
      <c r="G13" s="47">
        <v>0</v>
      </c>
    </row>
    <row r="14" spans="1:7" ht="13.5" customHeight="1">
      <c r="A14" s="88" t="s">
        <v>12</v>
      </c>
      <c r="B14" s="95" t="s">
        <v>13</v>
      </c>
      <c r="C14" s="46" t="s">
        <v>6</v>
      </c>
      <c r="D14" s="46">
        <v>0</v>
      </c>
      <c r="E14" s="33">
        <v>0</v>
      </c>
      <c r="F14" s="33"/>
      <c r="G14" s="47"/>
    </row>
    <row r="15" spans="1:7" ht="13.5" customHeight="1">
      <c r="A15" s="88"/>
      <c r="B15" s="95"/>
      <c r="C15" s="46" t="s">
        <v>7</v>
      </c>
      <c r="D15" s="36"/>
      <c r="E15" s="75">
        <v>0</v>
      </c>
      <c r="F15" s="75"/>
      <c r="G15" s="47"/>
    </row>
    <row r="16" spans="1:119" s="11" customFormat="1" ht="13.5" customHeight="1">
      <c r="A16" s="6"/>
      <c r="B16" s="7" t="s">
        <v>14</v>
      </c>
      <c r="C16" s="8" t="s">
        <v>6</v>
      </c>
      <c r="D16" s="8"/>
      <c r="E16" s="9">
        <f>E8+E10+E12+E14</f>
        <v>14</v>
      </c>
      <c r="F16" s="9">
        <f>F8+F10+F12+F14</f>
        <v>12</v>
      </c>
      <c r="G16" s="10">
        <f>(G8+G10+G12)/3</f>
        <v>0.5555555555555555</v>
      </c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</row>
    <row r="17" spans="1:119" ht="12.75" customHeight="1">
      <c r="A17" s="5"/>
      <c r="B17" s="48" t="s">
        <v>15</v>
      </c>
      <c r="C17" s="46" t="s">
        <v>7</v>
      </c>
      <c r="D17" s="46"/>
      <c r="E17" s="49">
        <f>E13+E11+E9</f>
        <v>112</v>
      </c>
      <c r="F17" s="49">
        <f>F13+F11+F9</f>
        <v>38.4</v>
      </c>
      <c r="G17" s="10">
        <f>(G9+G11+G13)/3</f>
        <v>0.5564102564102563</v>
      </c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</row>
    <row r="18" spans="1:119" s="14" customFormat="1" ht="25.5" customHeight="1">
      <c r="A18" s="13"/>
      <c r="B18" s="50" t="s">
        <v>16</v>
      </c>
      <c r="C18" s="16" t="s">
        <v>17</v>
      </c>
      <c r="D18" s="16"/>
      <c r="E18" s="13"/>
      <c r="F18" s="13"/>
      <c r="G18" s="51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</row>
    <row r="19" spans="1:7" ht="13.5" customHeight="1">
      <c r="A19" s="24"/>
      <c r="B19" s="96" t="s">
        <v>18</v>
      </c>
      <c r="C19" s="97"/>
      <c r="D19" s="73"/>
      <c r="E19" s="73"/>
      <c r="F19" s="74"/>
      <c r="G19" s="47"/>
    </row>
    <row r="20" spans="1:7" ht="12.75" customHeight="1">
      <c r="A20" s="88" t="s">
        <v>19</v>
      </c>
      <c r="B20" s="95" t="s">
        <v>20</v>
      </c>
      <c r="C20" s="46" t="s">
        <v>21</v>
      </c>
      <c r="D20" s="46">
        <v>2699</v>
      </c>
      <c r="E20" s="24">
        <v>100</v>
      </c>
      <c r="F20" s="5">
        <v>10</v>
      </c>
      <c r="G20" s="81">
        <f>F20/E20</f>
        <v>0.1</v>
      </c>
    </row>
    <row r="21" spans="1:7" ht="13.5" customHeight="1">
      <c r="A21" s="88"/>
      <c r="B21" s="95"/>
      <c r="C21" s="46" t="s">
        <v>7</v>
      </c>
      <c r="D21" s="36"/>
      <c r="E21" s="5">
        <v>60</v>
      </c>
      <c r="F21" s="5">
        <f>E21/E20*F20</f>
        <v>6</v>
      </c>
      <c r="G21" s="81">
        <f>F21/E21</f>
        <v>0.1</v>
      </c>
    </row>
    <row r="22" spans="1:7" ht="13.5" customHeight="1">
      <c r="A22" s="88" t="s">
        <v>22</v>
      </c>
      <c r="B22" s="95" t="s">
        <v>23</v>
      </c>
      <c r="C22" s="46" t="s">
        <v>21</v>
      </c>
      <c r="D22" s="46">
        <v>781.9</v>
      </c>
      <c r="E22" s="17"/>
      <c r="F22" s="17"/>
      <c r="G22" s="31"/>
    </row>
    <row r="23" spans="1:7" ht="13.5" customHeight="1">
      <c r="A23" s="88"/>
      <c r="B23" s="95"/>
      <c r="C23" s="46" t="s">
        <v>7</v>
      </c>
      <c r="D23" s="36"/>
      <c r="E23" s="17"/>
      <c r="F23" s="17"/>
      <c r="G23" s="31"/>
    </row>
    <row r="24" spans="1:7" ht="13.5" customHeight="1">
      <c r="A24" s="88" t="s">
        <v>24</v>
      </c>
      <c r="B24" s="95" t="s">
        <v>25</v>
      </c>
      <c r="C24" s="46" t="s">
        <v>6</v>
      </c>
      <c r="D24" s="46">
        <v>202</v>
      </c>
      <c r="E24" s="49"/>
      <c r="F24" s="49"/>
      <c r="G24" s="31"/>
    </row>
    <row r="25" spans="1:7" ht="12.75" customHeight="1">
      <c r="A25" s="88"/>
      <c r="B25" s="95"/>
      <c r="C25" s="46" t="s">
        <v>7</v>
      </c>
      <c r="D25" s="36"/>
      <c r="E25" s="49"/>
      <c r="F25" s="49"/>
      <c r="G25" s="31"/>
    </row>
    <row r="26" spans="1:7" ht="13.5" customHeight="1">
      <c r="A26" s="88" t="s">
        <v>26</v>
      </c>
      <c r="B26" s="98" t="s">
        <v>27</v>
      </c>
      <c r="C26" s="23" t="s">
        <v>21</v>
      </c>
      <c r="D26" s="23">
        <v>185480</v>
      </c>
      <c r="E26" s="3">
        <v>100</v>
      </c>
      <c r="F26" s="17">
        <v>100</v>
      </c>
      <c r="G26" s="81">
        <v>1</v>
      </c>
    </row>
    <row r="27" spans="1:7" ht="13.5" customHeight="1">
      <c r="A27" s="88"/>
      <c r="B27" s="98"/>
      <c r="C27" s="23" t="s">
        <v>7</v>
      </c>
      <c r="D27" s="36"/>
      <c r="E27" s="3">
        <v>200</v>
      </c>
      <c r="F27" s="17">
        <f>E27/E26*F26</f>
        <v>200</v>
      </c>
      <c r="G27" s="81">
        <v>1</v>
      </c>
    </row>
    <row r="28" spans="1:7" ht="13.5" customHeight="1">
      <c r="A28" s="88" t="s">
        <v>28</v>
      </c>
      <c r="B28" s="98" t="s">
        <v>29</v>
      </c>
      <c r="C28" s="23" t="s">
        <v>21</v>
      </c>
      <c r="D28" s="23">
        <v>16800</v>
      </c>
      <c r="E28" s="4"/>
      <c r="F28" s="17"/>
      <c r="G28" s="31"/>
    </row>
    <row r="29" spans="1:7" ht="12.75" customHeight="1">
      <c r="A29" s="88"/>
      <c r="B29" s="98"/>
      <c r="C29" s="23" t="s">
        <v>7</v>
      </c>
      <c r="D29" s="36"/>
      <c r="E29" s="4"/>
      <c r="F29" s="17"/>
      <c r="G29" s="31"/>
    </row>
    <row r="30" spans="1:8" ht="42" customHeight="1">
      <c r="A30" s="88" t="s">
        <v>93</v>
      </c>
      <c r="B30" s="98" t="s">
        <v>94</v>
      </c>
      <c r="C30" s="23" t="s">
        <v>95</v>
      </c>
      <c r="D30" s="36"/>
      <c r="E30" s="24"/>
      <c r="F30" s="24"/>
      <c r="G30" s="26"/>
      <c r="H30" t="s">
        <v>118</v>
      </c>
    </row>
    <row r="31" spans="1:8" ht="42.75" customHeight="1">
      <c r="A31" s="88"/>
      <c r="B31" s="98"/>
      <c r="C31" s="23" t="s">
        <v>96</v>
      </c>
      <c r="D31" s="36"/>
      <c r="E31" s="24"/>
      <c r="F31" s="24"/>
      <c r="G31" s="26"/>
      <c r="H31" t="s">
        <v>118</v>
      </c>
    </row>
    <row r="32" spans="1:7" ht="12.75" customHeight="1">
      <c r="A32" s="9"/>
      <c r="B32" s="7" t="s">
        <v>14</v>
      </c>
      <c r="C32" s="8" t="s">
        <v>6</v>
      </c>
      <c r="D32" s="8"/>
      <c r="E32" s="49">
        <f>E28+E26+E24+E22+E20</f>
        <v>200</v>
      </c>
      <c r="F32" s="15">
        <f>F20+F22+F24+F26+F28</f>
        <v>110</v>
      </c>
      <c r="G32" s="10">
        <f>F32/E32</f>
        <v>0.55</v>
      </c>
    </row>
    <row r="33" spans="1:7" ht="12.75" customHeight="1">
      <c r="A33" s="49"/>
      <c r="B33" s="55" t="s">
        <v>15</v>
      </c>
      <c r="C33" s="56" t="s">
        <v>30</v>
      </c>
      <c r="D33" s="56"/>
      <c r="E33" s="49">
        <f>E29+E27+E25+E23+E21</f>
        <v>260</v>
      </c>
      <c r="F33" s="49">
        <f>F29+F27+F25+F23+F21</f>
        <v>206</v>
      </c>
      <c r="G33" s="10">
        <f>F33/E33</f>
        <v>0.7923076923076923</v>
      </c>
    </row>
    <row r="34" spans="1:7" ht="27" customHeight="1">
      <c r="A34" s="13"/>
      <c r="B34" s="50" t="s">
        <v>31</v>
      </c>
      <c r="C34" s="16" t="s">
        <v>17</v>
      </c>
      <c r="D34" s="16"/>
      <c r="E34" s="13"/>
      <c r="F34" s="13"/>
      <c r="G34" s="51"/>
    </row>
    <row r="35" spans="1:7" ht="13.5" customHeight="1">
      <c r="A35" s="57"/>
      <c r="B35" s="99" t="s">
        <v>32</v>
      </c>
      <c r="C35" s="100"/>
      <c r="D35" s="71"/>
      <c r="E35" s="72"/>
      <c r="F35" s="17"/>
      <c r="G35" s="31"/>
    </row>
    <row r="36" spans="1:7" ht="14.25" customHeight="1">
      <c r="A36" s="88" t="s">
        <v>33</v>
      </c>
      <c r="B36" s="98" t="s">
        <v>34</v>
      </c>
      <c r="C36" s="23" t="s">
        <v>35</v>
      </c>
      <c r="D36" s="23">
        <v>8</v>
      </c>
      <c r="E36" s="4">
        <v>8</v>
      </c>
      <c r="F36" s="4">
        <v>6</v>
      </c>
      <c r="G36" s="81">
        <f>F36/E36</f>
        <v>0.75</v>
      </c>
    </row>
    <row r="37" spans="1:7" ht="14.25" customHeight="1">
      <c r="A37" s="88"/>
      <c r="B37" s="98"/>
      <c r="C37" s="23" t="s">
        <v>7</v>
      </c>
      <c r="D37" s="36"/>
      <c r="E37" s="4">
        <v>16</v>
      </c>
      <c r="F37" s="4">
        <v>12</v>
      </c>
      <c r="G37" s="81">
        <f>F37/E37</f>
        <v>0.75</v>
      </c>
    </row>
    <row r="38" spans="1:7" ht="13.5" customHeight="1">
      <c r="A38" s="88" t="s">
        <v>36</v>
      </c>
      <c r="B38" s="98" t="s">
        <v>37</v>
      </c>
      <c r="C38" s="23" t="s">
        <v>35</v>
      </c>
      <c r="D38" s="36"/>
      <c r="E38" s="4">
        <v>2</v>
      </c>
      <c r="F38" s="17"/>
      <c r="G38" s="81"/>
    </row>
    <row r="39" spans="1:7" ht="13.5" customHeight="1">
      <c r="A39" s="88"/>
      <c r="B39" s="98"/>
      <c r="C39" s="23" t="s">
        <v>7</v>
      </c>
      <c r="D39" s="36"/>
      <c r="E39" s="4">
        <v>12</v>
      </c>
      <c r="F39" s="17"/>
      <c r="G39" s="31"/>
    </row>
    <row r="40" spans="1:7" ht="13.5" customHeight="1">
      <c r="A40" s="88" t="s">
        <v>38</v>
      </c>
      <c r="B40" s="98" t="s">
        <v>39</v>
      </c>
      <c r="C40" s="23" t="s">
        <v>35</v>
      </c>
      <c r="D40" s="36"/>
      <c r="E40" s="25">
        <v>8</v>
      </c>
      <c r="F40" s="17">
        <v>6</v>
      </c>
      <c r="G40" s="81">
        <v>0.75</v>
      </c>
    </row>
    <row r="41" spans="1:7" ht="13.5" customHeight="1">
      <c r="A41" s="88"/>
      <c r="B41" s="98"/>
      <c r="C41" s="23" t="s">
        <v>7</v>
      </c>
      <c r="D41" s="36"/>
      <c r="E41" s="4">
        <v>12</v>
      </c>
      <c r="F41" s="17">
        <v>9</v>
      </c>
      <c r="G41" s="81">
        <v>0.75</v>
      </c>
    </row>
    <row r="42" spans="1:7" ht="13.5" customHeight="1">
      <c r="A42" s="88" t="s">
        <v>40</v>
      </c>
      <c r="B42" s="98" t="s">
        <v>41</v>
      </c>
      <c r="C42" s="23" t="s">
        <v>6</v>
      </c>
      <c r="D42" s="23">
        <v>0</v>
      </c>
      <c r="E42" s="3">
        <v>0</v>
      </c>
      <c r="F42" s="17"/>
      <c r="G42" s="31"/>
    </row>
    <row r="43" spans="1:7" ht="13.5" customHeight="1">
      <c r="A43" s="88"/>
      <c r="B43" s="98"/>
      <c r="C43" s="23" t="s">
        <v>7</v>
      </c>
      <c r="D43" s="36"/>
      <c r="E43" s="3">
        <v>0</v>
      </c>
      <c r="F43" s="17"/>
      <c r="G43" s="31"/>
    </row>
    <row r="44" spans="1:7" ht="12.75" customHeight="1" hidden="1" thickBot="1">
      <c r="A44" s="5" t="s">
        <v>42</v>
      </c>
      <c r="B44" s="54" t="s">
        <v>43</v>
      </c>
      <c r="C44" s="23" t="s">
        <v>6</v>
      </c>
      <c r="D44" s="36"/>
      <c r="E44" s="3"/>
      <c r="F44" s="17"/>
      <c r="G44" s="31"/>
    </row>
    <row r="45" spans="1:7" ht="12.75" customHeight="1">
      <c r="A45" s="88" t="s">
        <v>44</v>
      </c>
      <c r="B45" s="98" t="s">
        <v>45</v>
      </c>
      <c r="C45" s="23" t="s">
        <v>35</v>
      </c>
      <c r="D45" s="36"/>
      <c r="E45" s="3">
        <v>2</v>
      </c>
      <c r="F45" s="17"/>
      <c r="G45" s="81"/>
    </row>
    <row r="46" spans="1:7" ht="13.5" customHeight="1">
      <c r="A46" s="88"/>
      <c r="B46" s="98"/>
      <c r="C46" s="23" t="s">
        <v>7</v>
      </c>
      <c r="D46" s="36"/>
      <c r="E46" s="3">
        <v>18</v>
      </c>
      <c r="F46" s="17"/>
      <c r="G46" s="31"/>
    </row>
    <row r="47" spans="1:7" ht="13.5" customHeight="1">
      <c r="A47" s="88" t="s">
        <v>46</v>
      </c>
      <c r="B47" s="98" t="s">
        <v>47</v>
      </c>
      <c r="C47" s="23" t="s">
        <v>35</v>
      </c>
      <c r="D47" s="36"/>
      <c r="E47" s="34">
        <v>0</v>
      </c>
      <c r="F47" s="33"/>
      <c r="G47" s="31"/>
    </row>
    <row r="48" spans="1:7" ht="13.5" customHeight="1">
      <c r="A48" s="88"/>
      <c r="B48" s="98"/>
      <c r="C48" s="23" t="s">
        <v>7</v>
      </c>
      <c r="D48" s="36"/>
      <c r="E48" s="34">
        <v>0</v>
      </c>
      <c r="F48" s="33"/>
      <c r="G48" s="31"/>
    </row>
    <row r="49" spans="1:7" ht="13.5" customHeight="1">
      <c r="A49" s="88" t="s">
        <v>48</v>
      </c>
      <c r="B49" s="98" t="s">
        <v>49</v>
      </c>
      <c r="C49" s="23" t="s">
        <v>6</v>
      </c>
      <c r="D49" s="36"/>
      <c r="E49" s="3">
        <v>2</v>
      </c>
      <c r="F49" s="17">
        <v>2</v>
      </c>
      <c r="G49" s="81">
        <f>F49/E49</f>
        <v>1</v>
      </c>
    </row>
    <row r="50" spans="1:7" ht="13.5" customHeight="1">
      <c r="A50" s="88"/>
      <c r="B50" s="98"/>
      <c r="C50" s="23" t="s">
        <v>7</v>
      </c>
      <c r="D50" s="36"/>
      <c r="E50" s="3">
        <v>4</v>
      </c>
      <c r="F50" s="17">
        <v>4</v>
      </c>
      <c r="G50" s="81">
        <f>F50/E50</f>
        <v>1</v>
      </c>
    </row>
    <row r="51" spans="1:7" ht="13.5" customHeight="1">
      <c r="A51" s="88" t="s">
        <v>50</v>
      </c>
      <c r="B51" s="101" t="s">
        <v>51</v>
      </c>
      <c r="C51" s="59" t="s">
        <v>21</v>
      </c>
      <c r="D51" s="36"/>
      <c r="E51" s="3">
        <v>150</v>
      </c>
      <c r="F51" s="24">
        <v>120</v>
      </c>
      <c r="G51" s="81">
        <f>F51/E51</f>
        <v>0.8</v>
      </c>
    </row>
    <row r="52" spans="1:7" ht="13.5" customHeight="1">
      <c r="A52" s="88"/>
      <c r="B52" s="101"/>
      <c r="C52" s="59" t="s">
        <v>7</v>
      </c>
      <c r="D52" s="36"/>
      <c r="E52" s="3">
        <v>15</v>
      </c>
      <c r="F52" s="24">
        <f>E52/E51*F51</f>
        <v>12</v>
      </c>
      <c r="G52" s="81">
        <f>F52/E52</f>
        <v>0.8</v>
      </c>
    </row>
    <row r="53" spans="1:7" ht="13.5" customHeight="1">
      <c r="A53" s="88" t="s">
        <v>52</v>
      </c>
      <c r="B53" s="101" t="s">
        <v>53</v>
      </c>
      <c r="C53" s="59" t="s">
        <v>54</v>
      </c>
      <c r="D53" s="59">
        <v>41831</v>
      </c>
      <c r="E53" s="3">
        <v>0</v>
      </c>
      <c r="F53" s="24"/>
      <c r="G53" s="81"/>
    </row>
    <row r="54" spans="1:7" ht="13.5" customHeight="1">
      <c r="A54" s="88"/>
      <c r="B54" s="101"/>
      <c r="C54" s="59" t="s">
        <v>7</v>
      </c>
      <c r="D54" s="36"/>
      <c r="E54" s="3">
        <v>0</v>
      </c>
      <c r="F54" s="24"/>
      <c r="G54" s="81"/>
    </row>
    <row r="55" spans="1:7" ht="13.5" customHeight="1">
      <c r="A55" s="88" t="s">
        <v>55</v>
      </c>
      <c r="B55" s="101" t="s">
        <v>56</v>
      </c>
      <c r="C55" s="59" t="s">
        <v>21</v>
      </c>
      <c r="D55" s="36"/>
      <c r="E55" s="34">
        <v>0</v>
      </c>
      <c r="F55" s="33"/>
      <c r="G55" s="81"/>
    </row>
    <row r="56" spans="1:7" ht="13.5" customHeight="1">
      <c r="A56" s="88"/>
      <c r="B56" s="101"/>
      <c r="C56" s="59" t="s">
        <v>7</v>
      </c>
      <c r="D56" s="36"/>
      <c r="E56" s="34">
        <v>0</v>
      </c>
      <c r="F56" s="33"/>
      <c r="G56" s="81"/>
    </row>
    <row r="57" spans="1:7" ht="13.5" customHeight="1">
      <c r="A57" s="88" t="s">
        <v>57</v>
      </c>
      <c r="B57" s="101" t="s">
        <v>58</v>
      </c>
      <c r="C57" s="59" t="s">
        <v>35</v>
      </c>
      <c r="D57" s="36"/>
      <c r="E57" s="3">
        <v>0</v>
      </c>
      <c r="F57" s="24"/>
      <c r="G57" s="81"/>
    </row>
    <row r="58" spans="1:7" ht="13.5" customHeight="1">
      <c r="A58" s="88"/>
      <c r="B58" s="101"/>
      <c r="C58" s="59" t="s">
        <v>7</v>
      </c>
      <c r="D58" s="36"/>
      <c r="E58" s="3">
        <v>0</v>
      </c>
      <c r="F58" s="24"/>
      <c r="G58" s="81"/>
    </row>
    <row r="59" spans="1:7" ht="13.5" customHeight="1">
      <c r="A59" s="88" t="s">
        <v>59</v>
      </c>
      <c r="B59" s="101" t="s">
        <v>60</v>
      </c>
      <c r="C59" s="59" t="s">
        <v>6</v>
      </c>
      <c r="D59" s="36"/>
      <c r="E59" s="3">
        <v>6</v>
      </c>
      <c r="F59" s="24">
        <v>6</v>
      </c>
      <c r="G59" s="81">
        <f>F59/E59</f>
        <v>1</v>
      </c>
    </row>
    <row r="60" spans="1:7" ht="13.5" customHeight="1">
      <c r="A60" s="88"/>
      <c r="B60" s="101"/>
      <c r="C60" s="59" t="s">
        <v>7</v>
      </c>
      <c r="D60" s="36"/>
      <c r="E60" s="3">
        <v>24</v>
      </c>
      <c r="F60" s="53">
        <v>12</v>
      </c>
      <c r="G60" s="81">
        <f>F60/E60</f>
        <v>0.5</v>
      </c>
    </row>
    <row r="61" spans="1:7" ht="13.5" customHeight="1">
      <c r="A61" s="88" t="s">
        <v>61</v>
      </c>
      <c r="B61" s="98" t="s">
        <v>62</v>
      </c>
      <c r="C61" s="23" t="s">
        <v>54</v>
      </c>
      <c r="D61" s="36"/>
      <c r="E61" s="25">
        <v>0</v>
      </c>
      <c r="F61" s="60"/>
      <c r="G61" s="26"/>
    </row>
    <row r="62" spans="1:7" ht="13.5" customHeight="1">
      <c r="A62" s="88"/>
      <c r="B62" s="98"/>
      <c r="C62" s="23" t="s">
        <v>7</v>
      </c>
      <c r="D62" s="36"/>
      <c r="E62" s="25">
        <v>0</v>
      </c>
      <c r="F62" s="60"/>
      <c r="G62" s="26"/>
    </row>
    <row r="63" spans="1:7" ht="13.5" customHeight="1">
      <c r="A63" s="88" t="s">
        <v>63</v>
      </c>
      <c r="B63" s="98" t="s">
        <v>64</v>
      </c>
      <c r="C63" s="23" t="s">
        <v>6</v>
      </c>
      <c r="D63" s="23">
        <v>303</v>
      </c>
      <c r="E63" s="3">
        <v>16</v>
      </c>
      <c r="F63" s="24">
        <v>2</v>
      </c>
      <c r="G63" s="81">
        <f>F63/E63</f>
        <v>0.125</v>
      </c>
    </row>
    <row r="64" spans="1:7" ht="13.5" customHeight="1">
      <c r="A64" s="88"/>
      <c r="B64" s="98"/>
      <c r="C64" s="23" t="s">
        <v>7</v>
      </c>
      <c r="D64" s="36"/>
      <c r="E64" s="3">
        <v>80</v>
      </c>
      <c r="F64" s="24">
        <f>E64/E63*F63</f>
        <v>10</v>
      </c>
      <c r="G64" s="81">
        <f>F64/E64</f>
        <v>0.125</v>
      </c>
    </row>
    <row r="65" spans="1:7" ht="13.5" customHeight="1">
      <c r="A65" s="5" t="s">
        <v>65</v>
      </c>
      <c r="B65" s="54" t="s">
        <v>66</v>
      </c>
      <c r="C65" s="23" t="s">
        <v>35</v>
      </c>
      <c r="D65" s="36"/>
      <c r="E65" s="3">
        <v>67</v>
      </c>
      <c r="F65" s="17"/>
      <c r="G65" s="31"/>
    </row>
    <row r="66" spans="1:7" ht="13.5" customHeight="1">
      <c r="A66" s="88" t="s">
        <v>67</v>
      </c>
      <c r="B66" s="98" t="s">
        <v>68</v>
      </c>
      <c r="C66" s="23" t="s">
        <v>6</v>
      </c>
      <c r="D66" s="36"/>
      <c r="E66" s="3"/>
      <c r="F66" s="24"/>
      <c r="G66" s="31"/>
    </row>
    <row r="67" spans="1:7" ht="13.5" customHeight="1">
      <c r="A67" s="88"/>
      <c r="B67" s="98"/>
      <c r="C67" s="23" t="s">
        <v>7</v>
      </c>
      <c r="D67" s="36"/>
      <c r="E67" s="3"/>
      <c r="F67" s="24"/>
      <c r="G67" s="31"/>
    </row>
    <row r="68" spans="1:7" ht="21.75" customHeight="1">
      <c r="A68" s="88" t="s">
        <v>69</v>
      </c>
      <c r="B68" s="98" t="s">
        <v>108</v>
      </c>
      <c r="C68" s="61" t="s">
        <v>6</v>
      </c>
      <c r="D68" s="62"/>
      <c r="E68" s="17"/>
      <c r="F68" s="17"/>
      <c r="G68" s="31"/>
    </row>
    <row r="69" spans="1:7" ht="21" customHeight="1">
      <c r="A69" s="88"/>
      <c r="B69" s="98"/>
      <c r="C69" s="61" t="s">
        <v>98</v>
      </c>
      <c r="D69" s="62"/>
      <c r="E69" s="17"/>
      <c r="F69" s="17"/>
      <c r="G69" s="31"/>
    </row>
    <row r="70" spans="1:7" ht="23.25" customHeight="1">
      <c r="A70" s="88" t="s">
        <v>97</v>
      </c>
      <c r="B70" s="98" t="s">
        <v>109</v>
      </c>
      <c r="C70" s="61" t="s">
        <v>6</v>
      </c>
      <c r="D70" s="62"/>
      <c r="E70" s="17"/>
      <c r="F70" s="17"/>
      <c r="G70" s="31"/>
    </row>
    <row r="71" spans="1:7" ht="18.75" customHeight="1">
      <c r="A71" s="88"/>
      <c r="B71" s="98"/>
      <c r="C71" s="61" t="s">
        <v>98</v>
      </c>
      <c r="D71" s="62"/>
      <c r="E71" s="17"/>
      <c r="F71" s="17"/>
      <c r="G71" s="31"/>
    </row>
    <row r="72" spans="1:7" ht="20.25" customHeight="1">
      <c r="A72" s="88" t="s">
        <v>99</v>
      </c>
      <c r="B72" s="98" t="s">
        <v>110</v>
      </c>
      <c r="C72" s="61" t="s">
        <v>6</v>
      </c>
      <c r="D72" s="61">
        <v>25</v>
      </c>
      <c r="E72" s="17">
        <v>0</v>
      </c>
      <c r="F72" s="17">
        <v>0</v>
      </c>
      <c r="G72" s="31">
        <v>0</v>
      </c>
    </row>
    <row r="73" spans="1:7" ht="21.75" customHeight="1">
      <c r="A73" s="88"/>
      <c r="B73" s="98"/>
      <c r="C73" s="61" t="s">
        <v>98</v>
      </c>
      <c r="D73" s="62"/>
      <c r="E73" s="17">
        <v>0</v>
      </c>
      <c r="F73" s="17">
        <v>0</v>
      </c>
      <c r="G73" s="31">
        <v>0</v>
      </c>
    </row>
    <row r="74" spans="1:96" s="11" customFormat="1" ht="13.5" customHeight="1">
      <c r="A74" s="7"/>
      <c r="B74" s="7" t="s">
        <v>14</v>
      </c>
      <c r="C74" s="8" t="s">
        <v>6</v>
      </c>
      <c r="D74" s="8"/>
      <c r="E74" s="63">
        <f>E66+E63+E61+E59+E57+E55+E53+E51+E49+E47+E45+E42+E40+E38+E36</f>
        <v>194</v>
      </c>
      <c r="F74" s="63">
        <f>F66+F63+F61+F59+F57+F55+F53+F51+F49+F47+F45+F42+F40+F38+F36</f>
        <v>142</v>
      </c>
      <c r="G74" s="10">
        <f>(G36+G38+G40+G45+G49+G51+G59+G63)/8</f>
        <v>0.553125</v>
      </c>
      <c r="H74" s="1"/>
      <c r="I74" s="1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</row>
    <row r="75" spans="1:10" ht="13.5" customHeight="1">
      <c r="A75" s="49"/>
      <c r="B75" s="55" t="s">
        <v>15</v>
      </c>
      <c r="C75" s="56" t="s">
        <v>7</v>
      </c>
      <c r="D75" s="56"/>
      <c r="E75" s="63">
        <f>E67+E64+E62+E60+E58+E56+E54+E52+E50+E48+E46+E43+E41+E39+E37</f>
        <v>181</v>
      </c>
      <c r="F75" s="63">
        <f>F67+F64+F62+F60+F58+F56+F54+F52+F50+F48+F46+F43+F41+F39+F37</f>
        <v>59</v>
      </c>
      <c r="G75" s="10">
        <f>F75/E75</f>
        <v>0.3259668508287293</v>
      </c>
      <c r="J75" t="s">
        <v>119</v>
      </c>
    </row>
    <row r="76" spans="1:7" ht="27" customHeight="1">
      <c r="A76" s="13"/>
      <c r="B76" s="50" t="s">
        <v>16</v>
      </c>
      <c r="C76" s="16" t="s">
        <v>17</v>
      </c>
      <c r="D76" s="16"/>
      <c r="E76" s="13"/>
      <c r="F76" s="13"/>
      <c r="G76" s="51"/>
    </row>
    <row r="77" spans="1:7" ht="13.5" customHeight="1">
      <c r="A77" s="24"/>
      <c r="B77" s="102" t="s">
        <v>70</v>
      </c>
      <c r="C77" s="103"/>
      <c r="D77" s="52"/>
      <c r="E77" s="52"/>
      <c r="F77" s="52"/>
      <c r="G77" s="31"/>
    </row>
    <row r="78" spans="1:7" ht="13.5" customHeight="1">
      <c r="A78" s="88" t="s">
        <v>71</v>
      </c>
      <c r="B78" s="98" t="s">
        <v>72</v>
      </c>
      <c r="C78" s="23" t="s">
        <v>73</v>
      </c>
      <c r="D78" s="36"/>
      <c r="E78" s="17">
        <v>0</v>
      </c>
      <c r="F78" s="24"/>
      <c r="G78" s="80"/>
    </row>
    <row r="79" spans="1:7" ht="13.5" customHeight="1">
      <c r="A79" s="88"/>
      <c r="B79" s="98"/>
      <c r="C79" s="23" t="s">
        <v>7</v>
      </c>
      <c r="D79" s="36"/>
      <c r="E79" s="17">
        <v>0</v>
      </c>
      <c r="F79" s="17"/>
      <c r="G79" s="80"/>
    </row>
    <row r="80" spans="1:7" ht="13.5" customHeight="1">
      <c r="A80" s="88" t="s">
        <v>74</v>
      </c>
      <c r="B80" s="98" t="s">
        <v>75</v>
      </c>
      <c r="C80" s="23" t="s">
        <v>73</v>
      </c>
      <c r="D80" s="36"/>
      <c r="E80" s="17">
        <v>0.1</v>
      </c>
      <c r="F80" s="17"/>
      <c r="G80" s="80"/>
    </row>
    <row r="81" spans="1:7" ht="13.5" customHeight="1">
      <c r="A81" s="88"/>
      <c r="B81" s="98"/>
      <c r="C81" s="23" t="s">
        <v>7</v>
      </c>
      <c r="D81" s="36"/>
      <c r="E81" s="58">
        <v>278</v>
      </c>
      <c r="F81" s="17"/>
      <c r="G81" s="80"/>
    </row>
    <row r="82" spans="1:7" ht="13.5" customHeight="1">
      <c r="A82" s="88" t="s">
        <v>76</v>
      </c>
      <c r="B82" s="98" t="s">
        <v>77</v>
      </c>
      <c r="C82" s="23" t="s">
        <v>78</v>
      </c>
      <c r="D82" s="36"/>
      <c r="E82" s="17">
        <v>0.957</v>
      </c>
      <c r="F82" s="17"/>
      <c r="G82" s="80"/>
    </row>
    <row r="83" spans="1:7" ht="13.5" customHeight="1">
      <c r="A83" s="88"/>
      <c r="B83" s="98"/>
      <c r="C83" s="23" t="s">
        <v>7</v>
      </c>
      <c r="D83" s="36"/>
      <c r="E83" s="17">
        <v>920</v>
      </c>
      <c r="F83" s="17"/>
      <c r="G83" s="80"/>
    </row>
    <row r="84" spans="1:7" ht="13.5" customHeight="1">
      <c r="A84" s="88" t="s">
        <v>79</v>
      </c>
      <c r="B84" s="98" t="s">
        <v>80</v>
      </c>
      <c r="C84" s="23" t="s">
        <v>73</v>
      </c>
      <c r="D84" s="36"/>
      <c r="E84" s="17">
        <v>0</v>
      </c>
      <c r="F84" s="17"/>
      <c r="G84" s="80"/>
    </row>
    <row r="85" spans="1:7" ht="13.5" customHeight="1">
      <c r="A85" s="88"/>
      <c r="B85" s="98"/>
      <c r="C85" s="23" t="s">
        <v>7</v>
      </c>
      <c r="D85" s="36"/>
      <c r="E85" s="17">
        <v>0</v>
      </c>
      <c r="F85" s="17"/>
      <c r="G85" s="80"/>
    </row>
    <row r="86" spans="1:7" ht="13.5" customHeight="1">
      <c r="A86" s="5"/>
      <c r="B86" s="64" t="s">
        <v>15</v>
      </c>
      <c r="C86" s="23" t="s">
        <v>7</v>
      </c>
      <c r="D86" s="36"/>
      <c r="E86" s="58">
        <f>E85+E83+E81+E79</f>
        <v>1198</v>
      </c>
      <c r="F86" s="58">
        <f>F85+F83+F81+F79</f>
        <v>0</v>
      </c>
      <c r="G86" s="80"/>
    </row>
    <row r="87" spans="1:11" ht="13.5" customHeight="1">
      <c r="A87" s="24"/>
      <c r="B87" s="102" t="s">
        <v>81</v>
      </c>
      <c r="C87" s="103"/>
      <c r="D87" s="52"/>
      <c r="E87" s="17"/>
      <c r="F87" s="17" t="s">
        <v>117</v>
      </c>
      <c r="G87" s="31"/>
      <c r="K87" t="s">
        <v>120</v>
      </c>
    </row>
    <row r="88" spans="1:7" ht="13.5" customHeight="1">
      <c r="A88" s="88" t="s">
        <v>82</v>
      </c>
      <c r="B88" s="98" t="s">
        <v>83</v>
      </c>
      <c r="C88" s="23" t="s">
        <v>6</v>
      </c>
      <c r="D88" s="23">
        <v>5</v>
      </c>
      <c r="E88" s="17">
        <v>5</v>
      </c>
      <c r="F88" s="17">
        <v>5</v>
      </c>
      <c r="G88" s="31">
        <f>F88/E88</f>
        <v>1</v>
      </c>
    </row>
    <row r="89" spans="1:7" ht="13.5" customHeight="1">
      <c r="A89" s="88"/>
      <c r="B89" s="98"/>
      <c r="C89" s="23" t="s">
        <v>7</v>
      </c>
      <c r="D89" s="36">
        <v>2</v>
      </c>
      <c r="E89" s="17">
        <v>3</v>
      </c>
      <c r="F89" s="17">
        <f>E89/E88*F88</f>
        <v>3</v>
      </c>
      <c r="G89" s="31">
        <f>F89/E89</f>
        <v>1</v>
      </c>
    </row>
    <row r="90" spans="1:7" ht="13.5" customHeight="1">
      <c r="A90" s="88" t="s">
        <v>84</v>
      </c>
      <c r="B90" s="98" t="s">
        <v>85</v>
      </c>
      <c r="C90" s="23" t="s">
        <v>86</v>
      </c>
      <c r="D90" s="36"/>
      <c r="E90" s="17">
        <v>25</v>
      </c>
      <c r="F90" s="17"/>
      <c r="G90" s="31"/>
    </row>
    <row r="91" spans="1:7" ht="13.5" customHeight="1">
      <c r="A91" s="88"/>
      <c r="B91" s="98"/>
      <c r="C91" s="23" t="s">
        <v>7</v>
      </c>
      <c r="D91" s="36"/>
      <c r="E91" s="17">
        <v>25</v>
      </c>
      <c r="F91" s="17"/>
      <c r="G91" s="31"/>
    </row>
    <row r="92" spans="1:7" ht="13.5" customHeight="1">
      <c r="A92" s="5"/>
      <c r="B92" s="64" t="s">
        <v>15</v>
      </c>
      <c r="C92" s="23" t="s">
        <v>7</v>
      </c>
      <c r="D92" s="36"/>
      <c r="E92" s="17">
        <f>E91+E89</f>
        <v>28</v>
      </c>
      <c r="F92" s="17">
        <f>F91+F89</f>
        <v>3</v>
      </c>
      <c r="G92" s="31">
        <v>1</v>
      </c>
    </row>
    <row r="93" spans="1:7" ht="13.5" customHeight="1">
      <c r="A93" s="65"/>
      <c r="B93" s="66" t="s">
        <v>100</v>
      </c>
      <c r="C93" s="23"/>
      <c r="D93" s="23"/>
      <c r="E93" s="17"/>
      <c r="F93" s="17"/>
      <c r="G93" s="31"/>
    </row>
    <row r="94" spans="1:7" ht="15.75" customHeight="1">
      <c r="A94" s="65" t="s">
        <v>101</v>
      </c>
      <c r="B94" s="67" t="s">
        <v>104</v>
      </c>
      <c r="C94" s="61" t="s">
        <v>98</v>
      </c>
      <c r="D94" s="62"/>
      <c r="E94" s="17">
        <v>72.3</v>
      </c>
      <c r="F94" s="17">
        <v>26</v>
      </c>
      <c r="G94" s="31">
        <f>F94/E94</f>
        <v>0.359612724757953</v>
      </c>
    </row>
    <row r="95" spans="1:7" ht="16.5" customHeight="1">
      <c r="A95" s="65" t="s">
        <v>102</v>
      </c>
      <c r="B95" s="67" t="s">
        <v>105</v>
      </c>
      <c r="C95" s="61" t="s">
        <v>98</v>
      </c>
      <c r="D95" s="62"/>
      <c r="E95" s="17">
        <v>50.7</v>
      </c>
      <c r="F95" s="17">
        <v>23</v>
      </c>
      <c r="G95" s="31">
        <f>F95/E95</f>
        <v>0.4536489151873767</v>
      </c>
    </row>
    <row r="96" spans="1:7" ht="15.75" customHeight="1">
      <c r="A96" s="65" t="s">
        <v>103</v>
      </c>
      <c r="B96" s="67" t="s">
        <v>106</v>
      </c>
      <c r="C96" s="61" t="s">
        <v>98</v>
      </c>
      <c r="D96" s="62"/>
      <c r="E96" s="17"/>
      <c r="F96" s="17"/>
      <c r="G96" s="31"/>
    </row>
    <row r="97" spans="1:7" ht="13.5" customHeight="1">
      <c r="A97" s="5"/>
      <c r="B97" s="64" t="s">
        <v>87</v>
      </c>
      <c r="C97" s="23" t="s">
        <v>30</v>
      </c>
      <c r="D97" s="36"/>
      <c r="E97" s="17"/>
      <c r="F97" s="17"/>
      <c r="G97" s="31"/>
    </row>
    <row r="98" spans="1:7" ht="17.25" customHeight="1">
      <c r="A98" s="5"/>
      <c r="B98" s="68" t="s">
        <v>88</v>
      </c>
      <c r="C98" s="23" t="s">
        <v>89</v>
      </c>
      <c r="D98" s="36"/>
      <c r="E98" s="69">
        <f>E97+E92+E86+E75+E33+E17</f>
        <v>1779</v>
      </c>
      <c r="F98" s="69">
        <f>F97+F92+F86+F75+F33+F17</f>
        <v>306.4</v>
      </c>
      <c r="G98" s="31">
        <f>F98/E98</f>
        <v>0.17223159078133782</v>
      </c>
    </row>
    <row r="99" spans="1:7" ht="15">
      <c r="A99" s="107" t="s">
        <v>90</v>
      </c>
      <c r="B99" s="107"/>
      <c r="C99" s="23" t="s">
        <v>30</v>
      </c>
      <c r="D99" s="36"/>
      <c r="E99" s="76"/>
      <c r="F99" s="77"/>
      <c r="G99" s="78"/>
    </row>
    <row r="100" spans="1:57" s="21" customFormat="1" ht="36" customHeight="1">
      <c r="A100" s="104" t="s">
        <v>92</v>
      </c>
      <c r="B100" s="104"/>
      <c r="C100" s="18" t="s">
        <v>91</v>
      </c>
      <c r="D100" s="70"/>
      <c r="E100" s="19"/>
      <c r="F100" s="19"/>
      <c r="G100" s="20">
        <f>(G8+G12+G10+G20+G26+G36+G38+G40+G45+G49+G51+G59+G63)/13</f>
        <v>0.5532051282051282</v>
      </c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</row>
    <row r="101" spans="1:7" s="27" customFormat="1" ht="14.25" customHeight="1">
      <c r="A101" s="105" t="s">
        <v>107</v>
      </c>
      <c r="B101" s="105"/>
      <c r="C101" s="30">
        <v>0</v>
      </c>
      <c r="D101" s="30"/>
      <c r="E101" s="28"/>
      <c r="F101" s="29"/>
      <c r="G101" s="29">
        <f>C101-G100*100</f>
        <v>-55.320512820512825</v>
      </c>
    </row>
    <row r="102" spans="1:7" s="27" customFormat="1" ht="30" customHeight="1">
      <c r="A102" s="83"/>
      <c r="B102" s="84" t="s">
        <v>124</v>
      </c>
      <c r="C102" s="30"/>
      <c r="D102" s="30" t="s">
        <v>125</v>
      </c>
      <c r="E102" s="28"/>
      <c r="F102" s="29" t="s">
        <v>126</v>
      </c>
      <c r="G102" s="29"/>
    </row>
    <row r="103" spans="2:7" s="22" customFormat="1" ht="12.75" customHeight="1">
      <c r="B103" s="82" t="s">
        <v>121</v>
      </c>
      <c r="E103" s="106"/>
      <c r="F103" s="106"/>
      <c r="G103" s="106"/>
    </row>
    <row r="104" spans="2:7" ht="16.5" customHeight="1">
      <c r="B104" t="s">
        <v>128</v>
      </c>
      <c r="D104" s="85"/>
      <c r="E104" s="85"/>
      <c r="F104" s="85"/>
      <c r="G104" s="85"/>
    </row>
    <row r="105" ht="24" customHeight="1">
      <c r="B105" t="s">
        <v>122</v>
      </c>
    </row>
    <row r="106" ht="15" customHeight="1">
      <c r="B106" t="s">
        <v>123</v>
      </c>
    </row>
    <row r="107" ht="1.5" customHeight="1"/>
    <row r="108" spans="2:3" ht="27.75" customHeight="1">
      <c r="B108" s="86" t="s">
        <v>127</v>
      </c>
      <c r="C108" s="86"/>
    </row>
  </sheetData>
  <sheetProtection/>
  <mergeCells count="81">
    <mergeCell ref="A100:B100"/>
    <mergeCell ref="A101:B101"/>
    <mergeCell ref="E103:G103"/>
    <mergeCell ref="A82:A83"/>
    <mergeCell ref="B82:B83"/>
    <mergeCell ref="A84:A85"/>
    <mergeCell ref="B84:B85"/>
    <mergeCell ref="A99:B99"/>
    <mergeCell ref="B87:C87"/>
    <mergeCell ref="A88:A89"/>
    <mergeCell ref="B88:B89"/>
    <mergeCell ref="A90:A91"/>
    <mergeCell ref="B90:B91"/>
    <mergeCell ref="A72:A73"/>
    <mergeCell ref="B72:B73"/>
    <mergeCell ref="B77:C77"/>
    <mergeCell ref="A78:A79"/>
    <mergeCell ref="B78:B79"/>
    <mergeCell ref="A80:A81"/>
    <mergeCell ref="B80:B81"/>
    <mergeCell ref="A66:A67"/>
    <mergeCell ref="B66:B67"/>
    <mergeCell ref="A68:A69"/>
    <mergeCell ref="B68:B69"/>
    <mergeCell ref="A70:A71"/>
    <mergeCell ref="B70:B71"/>
    <mergeCell ref="A59:A60"/>
    <mergeCell ref="B59:B60"/>
    <mergeCell ref="A61:A62"/>
    <mergeCell ref="B61:B62"/>
    <mergeCell ref="A63:A64"/>
    <mergeCell ref="B63:B64"/>
    <mergeCell ref="A53:A54"/>
    <mergeCell ref="B53:B54"/>
    <mergeCell ref="A55:A56"/>
    <mergeCell ref="B55:B56"/>
    <mergeCell ref="A57:A58"/>
    <mergeCell ref="B57:B58"/>
    <mergeCell ref="A47:A48"/>
    <mergeCell ref="B47:B48"/>
    <mergeCell ref="A49:A50"/>
    <mergeCell ref="B49:B50"/>
    <mergeCell ref="A51:A52"/>
    <mergeCell ref="B51:B52"/>
    <mergeCell ref="A40:A41"/>
    <mergeCell ref="B40:B41"/>
    <mergeCell ref="A42:A43"/>
    <mergeCell ref="B42:B43"/>
    <mergeCell ref="A45:A46"/>
    <mergeCell ref="B45:B46"/>
    <mergeCell ref="A30:A31"/>
    <mergeCell ref="B30:B31"/>
    <mergeCell ref="A36:A37"/>
    <mergeCell ref="B36:B37"/>
    <mergeCell ref="A38:A39"/>
    <mergeCell ref="B38:B39"/>
    <mergeCell ref="B35:C35"/>
    <mergeCell ref="A24:A25"/>
    <mergeCell ref="B24:B25"/>
    <mergeCell ref="A26:A27"/>
    <mergeCell ref="B26:B27"/>
    <mergeCell ref="A28:A29"/>
    <mergeCell ref="B28:B29"/>
    <mergeCell ref="B22:B23"/>
    <mergeCell ref="A10:A11"/>
    <mergeCell ref="B10:B11"/>
    <mergeCell ref="A12:A13"/>
    <mergeCell ref="B12:B13"/>
    <mergeCell ref="A14:A15"/>
    <mergeCell ref="B19:C19"/>
    <mergeCell ref="B14:B15"/>
    <mergeCell ref="B108:C108"/>
    <mergeCell ref="A8:A9"/>
    <mergeCell ref="B8:B9"/>
    <mergeCell ref="D4:G4"/>
    <mergeCell ref="A4:A5"/>
    <mergeCell ref="B4:B5"/>
    <mergeCell ref="C4:C5"/>
    <mergeCell ref="A20:A21"/>
    <mergeCell ref="B20:B21"/>
    <mergeCell ref="A22:A23"/>
  </mergeCells>
  <printOptions horizontalCentered="1" verticalCentered="1"/>
  <pageMargins left="0.1968503937007874" right="0.1968503937007874" top="0.15748031496062992" bottom="0.15748031496062992" header="0" footer="0"/>
  <pageSetup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АУО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Земсков</dc:creator>
  <cp:keywords/>
  <dc:description/>
  <cp:lastModifiedBy>ВЕНЕРА ДЖАВДЯТОВНА</cp:lastModifiedBy>
  <cp:lastPrinted>2014-07-08T11:08:32Z</cp:lastPrinted>
  <dcterms:created xsi:type="dcterms:W3CDTF">2011-05-25T07:53:10Z</dcterms:created>
  <dcterms:modified xsi:type="dcterms:W3CDTF">2014-07-08T11:18:59Z</dcterms:modified>
  <cp:category/>
  <cp:version/>
  <cp:contentType/>
  <cp:contentStatus/>
</cp:coreProperties>
</file>